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50\Relay Challenge\2020\"/>
    </mc:Choice>
  </mc:AlternateContent>
  <xr:revisionPtr revIDLastSave="0" documentId="13_ncr:1_{B0BF8F77-2745-4FFE-941D-E0CC8195CA8C}" xr6:coauthVersionLast="44" xr6:coauthVersionMax="44" xr10:uidLastSave="{00000000-0000-0000-0000-000000000000}"/>
  <bookViews>
    <workbookView xWindow="-120" yWindow="-120" windowWidth="20730" windowHeight="11160" tabRatio="34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1" l="1"/>
  <c r="G7" i="1"/>
  <c r="P8" i="1"/>
  <c r="P9" i="1" s="1"/>
  <c r="P10" i="1" s="1"/>
  <c r="P11" i="1" s="1"/>
  <c r="P12" i="1" s="1"/>
  <c r="P13" i="1" s="1"/>
  <c r="P14" i="1" s="1"/>
  <c r="P15" i="1" s="1"/>
  <c r="G15" i="1" s="1"/>
  <c r="P7" i="1"/>
  <c r="G8" i="1" l="1"/>
  <c r="G9" i="1"/>
  <c r="G14" i="1"/>
  <c r="G10" i="1"/>
  <c r="P16" i="1"/>
  <c r="G13" i="1"/>
  <c r="G11" i="1"/>
  <c r="G12" i="1"/>
  <c r="P17" i="1" l="1"/>
  <c r="G16" i="1"/>
  <c r="P18" i="1" l="1"/>
  <c r="G17" i="1"/>
  <c r="P19" i="1" l="1"/>
  <c r="G18" i="1"/>
  <c r="P20" i="1" l="1"/>
  <c r="G19" i="1"/>
  <c r="G20" i="1" l="1"/>
  <c r="P6" i="1" l="1"/>
  <c r="E17" i="1" l="1"/>
  <c r="E16" i="1"/>
  <c r="M27" i="1" l="1"/>
  <c r="E7" i="1" l="1"/>
  <c r="E8" i="1"/>
  <c r="E9" i="1"/>
  <c r="E10" i="1"/>
  <c r="E11" i="1"/>
  <c r="E12" i="1"/>
  <c r="E13" i="1"/>
  <c r="E14" i="1"/>
  <c r="E15" i="1"/>
  <c r="E18" i="1"/>
  <c r="E19" i="1"/>
  <c r="E20" i="1"/>
  <c r="E21" i="1"/>
  <c r="P21" i="1" s="1"/>
  <c r="G21" i="1" s="1"/>
  <c r="E22" i="1"/>
  <c r="P22" i="1" s="1"/>
  <c r="E23" i="1"/>
  <c r="E24" i="1"/>
  <c r="E25" i="1"/>
  <c r="E26" i="1"/>
  <c r="P23" i="1" l="1"/>
  <c r="G22" i="1"/>
  <c r="P24" i="1" l="1"/>
  <c r="G23" i="1"/>
  <c r="P25" i="1" l="1"/>
  <c r="G24" i="1"/>
  <c r="P26" i="1" l="1"/>
  <c r="G26" i="1" s="1"/>
  <c r="G25" i="1"/>
</calcChain>
</file>

<file path=xl/sharedStrings.xml><?xml version="1.0" encoding="utf-8"?>
<sst xmlns="http://schemas.openxmlformats.org/spreadsheetml/2006/main" count="115" uniqueCount="70">
  <si>
    <t xml:space="preserve">50 mile relay  </t>
  </si>
  <si>
    <t>Start</t>
  </si>
  <si>
    <t>End</t>
  </si>
  <si>
    <t>Town Park</t>
  </si>
  <si>
    <t>Castle Pools</t>
  </si>
  <si>
    <t>Woodside</t>
  </si>
  <si>
    <t>Distance</t>
  </si>
  <si>
    <t>Time</t>
  </si>
  <si>
    <t>From</t>
  </si>
  <si>
    <t xml:space="preserve"> All distances in km!</t>
  </si>
  <si>
    <t>Ironbridge</t>
  </si>
  <si>
    <t>Coalport</t>
  </si>
  <si>
    <t>Coalbrookdale</t>
  </si>
  <si>
    <t>Little Wenlock</t>
  </si>
  <si>
    <t>Wrekin Summit</t>
  </si>
  <si>
    <t>Reservoir exit</t>
  </si>
  <si>
    <t>Wellington LC</t>
  </si>
  <si>
    <t>Chad Valley</t>
  </si>
  <si>
    <t>New Works</t>
  </si>
  <si>
    <t>Horsehay</t>
  </si>
  <si>
    <t>Ketley</t>
  </si>
  <si>
    <t>Oakengates</t>
  </si>
  <si>
    <t>Donnington Wood</t>
  </si>
  <si>
    <t>Lilleshall Hill</t>
  </si>
  <si>
    <t>Granville C Park</t>
  </si>
  <si>
    <t>Priorslee</t>
  </si>
  <si>
    <t>Telford Town Park</t>
  </si>
  <si>
    <t xml:space="preserve"> </t>
  </si>
  <si>
    <t>https://osmaps.ordnancesurvey.co.uk/route/2130709/TelfordT5050MileTrailRelayStages</t>
  </si>
  <si>
    <t>Steep</t>
  </si>
  <si>
    <t>Notes</t>
  </si>
  <si>
    <t>https://www.telfordt5050miletrail.org.uk/stage-1</t>
  </si>
  <si>
    <t>https://www.telfordt5050miletrail.org.uk/stage-2</t>
  </si>
  <si>
    <t>https://www.telfordt5050miletrail.org.uk/stage-3</t>
  </si>
  <si>
    <t>https://www.telfordt5050miletrail.org.uk/stage-4</t>
  </si>
  <si>
    <t>https://www.telfordt5050miletrail.org.uk/stage-5</t>
  </si>
  <si>
    <t>https://www.telfordt5050miletrail.org.uk/stage-6</t>
  </si>
  <si>
    <t>https://www.telfordt5050miletrail.org.uk/stage-7</t>
  </si>
  <si>
    <t xml:space="preserve">Runner </t>
  </si>
  <si>
    <t>Age Category</t>
  </si>
  <si>
    <t>Steep steps</t>
  </si>
  <si>
    <t>Mainly tarmac</t>
  </si>
  <si>
    <t>Some stiles</t>
  </si>
  <si>
    <t>Down hill</t>
  </si>
  <si>
    <t>One steep part</t>
  </si>
  <si>
    <t>Data Entry Zone</t>
  </si>
  <si>
    <t>hrs:mins:secs</t>
  </si>
  <si>
    <t>Leg</t>
  </si>
  <si>
    <t>Can be wet</t>
  </si>
  <si>
    <t>Ends steeply</t>
  </si>
  <si>
    <t>Total</t>
  </si>
  <si>
    <t xml:space="preserve">If a runner runs consecutive stages please try to give the individual leg times. </t>
  </si>
  <si>
    <t>Whitchurch Rd</t>
  </si>
  <si>
    <t>Mainly uphill</t>
  </si>
  <si>
    <t>Downhill at start</t>
  </si>
  <si>
    <t>Starts steeply</t>
  </si>
  <si>
    <t>Some steep ups</t>
  </si>
  <si>
    <t>Quite Flat</t>
  </si>
  <si>
    <t xml:space="preserve">For change over points see </t>
  </si>
  <si>
    <t>Easy- one small hill</t>
  </si>
  <si>
    <t>Telford Town park</t>
  </si>
  <si>
    <t>V. Approx. finish time</t>
  </si>
  <si>
    <t>Link for map and gpx file</t>
  </si>
  <si>
    <t>Stage</t>
  </si>
  <si>
    <t>Assumed mins mile</t>
  </si>
  <si>
    <t>Working Start Time</t>
  </si>
  <si>
    <t>Mins per Mile</t>
  </si>
  <si>
    <t>Start tIme</t>
  </si>
  <si>
    <t>End Time</t>
  </si>
  <si>
    <t xml:space="preserve">Elapsed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</si>
</sst>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2" fontId="0" fillId="0" borderId="0" xfId="0" applyNumberFormat="1"/>
    <xf numFmtId="0" fontId="1" fillId="0" borderId="0" xfId="1" applyAlignment="1" applyProtection="1"/>
    <xf numFmtId="17" fontId="0" fillId="0" borderId="0" xfId="0" applyNumberFormat="1"/>
    <xf numFmtId="164" fontId="0" fillId="0" borderId="0" xfId="0" applyNumberFormat="1"/>
    <xf numFmtId="20" fontId="0" fillId="0" borderId="0" xfId="0" applyNumberFormat="1"/>
    <xf numFmtId="0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lfordt5050miletrail.org.uk/stage-3" TargetMode="External"/><Relationship Id="rId13" Type="http://schemas.openxmlformats.org/officeDocument/2006/relationships/hyperlink" Target="https://www.telfordt5050miletrail.org.uk/stage-5" TargetMode="External"/><Relationship Id="rId18" Type="http://schemas.openxmlformats.org/officeDocument/2006/relationships/hyperlink" Target="https://www.telfordt5050miletrail.org.uk/stage-7" TargetMode="External"/><Relationship Id="rId3" Type="http://schemas.openxmlformats.org/officeDocument/2006/relationships/hyperlink" Target="https://www.telfordt5050miletrail.org.uk/stage-1" TargetMode="External"/><Relationship Id="rId21" Type="http://schemas.openxmlformats.org/officeDocument/2006/relationships/hyperlink" Target="https://www.telfordt5050miletrail.org.uk/stage-4" TargetMode="External"/><Relationship Id="rId7" Type="http://schemas.openxmlformats.org/officeDocument/2006/relationships/hyperlink" Target="https://www.telfordt5050miletrail.org.uk/stage-3" TargetMode="External"/><Relationship Id="rId12" Type="http://schemas.openxmlformats.org/officeDocument/2006/relationships/hyperlink" Target="https://www.telfordt5050miletrail.org.uk/stage-5" TargetMode="External"/><Relationship Id="rId17" Type="http://schemas.openxmlformats.org/officeDocument/2006/relationships/hyperlink" Target="https://www.telfordt5050miletrail.org.uk/stage-7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telfordt5050miletrail.org.uk/stage-1" TargetMode="External"/><Relationship Id="rId16" Type="http://schemas.openxmlformats.org/officeDocument/2006/relationships/hyperlink" Target="https://www.telfordt5050miletrail.org.uk/stage-7" TargetMode="External"/><Relationship Id="rId20" Type="http://schemas.openxmlformats.org/officeDocument/2006/relationships/hyperlink" Target="https://www.telfordt5050miletrail.org.uk/stage-2" TargetMode="External"/><Relationship Id="rId1" Type="http://schemas.openxmlformats.org/officeDocument/2006/relationships/hyperlink" Target="https://www.telfordt5050miletrail.org.uk/stage-1" TargetMode="External"/><Relationship Id="rId6" Type="http://schemas.openxmlformats.org/officeDocument/2006/relationships/hyperlink" Target="https://www.telfordt5050miletrail.org.uk/stage-3" TargetMode="External"/><Relationship Id="rId11" Type="http://schemas.openxmlformats.org/officeDocument/2006/relationships/hyperlink" Target="https://www.telfordt5050miletrail.org.uk/stage-4" TargetMode="External"/><Relationship Id="rId24" Type="http://schemas.openxmlformats.org/officeDocument/2006/relationships/hyperlink" Target="https://www.telfordt5050miletrail.org.uk/stage-1" TargetMode="External"/><Relationship Id="rId5" Type="http://schemas.openxmlformats.org/officeDocument/2006/relationships/hyperlink" Target="https://www.telfordt5050miletrail.org.uk/stage-2" TargetMode="External"/><Relationship Id="rId15" Type="http://schemas.openxmlformats.org/officeDocument/2006/relationships/hyperlink" Target="https://www.telfordt5050miletrail.org.uk/stage-6" TargetMode="External"/><Relationship Id="rId23" Type="http://schemas.openxmlformats.org/officeDocument/2006/relationships/hyperlink" Target="https://www.telfordt5050miletrail.org.uk/stage-4" TargetMode="External"/><Relationship Id="rId10" Type="http://schemas.openxmlformats.org/officeDocument/2006/relationships/hyperlink" Target="https://www.telfordt5050miletrail.org.uk/stage-4" TargetMode="External"/><Relationship Id="rId19" Type="http://schemas.openxmlformats.org/officeDocument/2006/relationships/hyperlink" Target="https://www.telfordt5050miletrail.org.uk/stage-2" TargetMode="External"/><Relationship Id="rId4" Type="http://schemas.openxmlformats.org/officeDocument/2006/relationships/hyperlink" Target="https://www.telfordt5050miletrail.org.uk/stage-2" TargetMode="External"/><Relationship Id="rId9" Type="http://schemas.openxmlformats.org/officeDocument/2006/relationships/hyperlink" Target="https://www.telfordt5050miletrail.org.uk/stage-4" TargetMode="External"/><Relationship Id="rId14" Type="http://schemas.openxmlformats.org/officeDocument/2006/relationships/hyperlink" Target="https://www.telfordt5050miletrail.org.uk/stage-6" TargetMode="External"/><Relationship Id="rId22" Type="http://schemas.openxmlformats.org/officeDocument/2006/relationships/hyperlink" Target="https://www.telfordt5050miletrail.org.uk/stage-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topLeftCell="H1" zoomScale="130" zoomScaleNormal="130" workbookViewId="0">
      <selection activeCell="C28" sqref="C28"/>
    </sheetView>
  </sheetViews>
  <sheetFormatPr defaultRowHeight="15" x14ac:dyDescent="0.25"/>
  <cols>
    <col min="2" max="2" width="16.28515625" customWidth="1"/>
    <col min="3" max="3" width="16.140625" customWidth="1"/>
    <col min="6" max="6" width="16.85546875" customWidth="1"/>
    <col min="7" max="7" width="19" customWidth="1"/>
    <col min="8" max="8" width="9.5703125" customWidth="1"/>
    <col min="9" max="9" width="43.85546875" customWidth="1"/>
    <col min="10" max="10" width="9.140625" customWidth="1"/>
    <col min="11" max="11" width="20.85546875" customWidth="1"/>
    <col min="12" max="12" width="14.5703125" customWidth="1"/>
    <col min="13" max="13" width="9.140625" style="4"/>
    <col min="15" max="15" width="17.140625" customWidth="1"/>
  </cols>
  <sheetData>
    <row r="1" spans="1:16" x14ac:dyDescent="0.25">
      <c r="A1" t="s">
        <v>0</v>
      </c>
      <c r="B1" s="3"/>
      <c r="D1" t="s">
        <v>9</v>
      </c>
      <c r="K1" t="s">
        <v>45</v>
      </c>
    </row>
    <row r="2" spans="1:16" x14ac:dyDescent="0.25">
      <c r="A2" t="s">
        <v>58</v>
      </c>
      <c r="K2" t="s">
        <v>51</v>
      </c>
    </row>
    <row r="3" spans="1:16" x14ac:dyDescent="0.25">
      <c r="A3" t="s">
        <v>28</v>
      </c>
    </row>
    <row r="4" spans="1:16" x14ac:dyDescent="0.25">
      <c r="D4" t="s">
        <v>8</v>
      </c>
      <c r="M4" s="4" t="s">
        <v>46</v>
      </c>
      <c r="O4" t="s">
        <v>64</v>
      </c>
      <c r="P4" t="s">
        <v>65</v>
      </c>
    </row>
    <row r="5" spans="1:16" x14ac:dyDescent="0.25">
      <c r="A5" t="s">
        <v>47</v>
      </c>
      <c r="B5" t="s">
        <v>1</v>
      </c>
      <c r="C5" t="s">
        <v>2</v>
      </c>
      <c r="D5" t="s">
        <v>1</v>
      </c>
      <c r="E5" t="s">
        <v>6</v>
      </c>
      <c r="F5" t="s">
        <v>30</v>
      </c>
      <c r="G5" t="s">
        <v>61</v>
      </c>
      <c r="H5" t="s">
        <v>63</v>
      </c>
      <c r="I5" t="s">
        <v>62</v>
      </c>
      <c r="J5" t="s">
        <v>47</v>
      </c>
      <c r="K5" t="s">
        <v>38</v>
      </c>
      <c r="L5" t="s">
        <v>39</v>
      </c>
      <c r="M5" s="4" t="s">
        <v>7</v>
      </c>
      <c r="O5" t="s">
        <v>66</v>
      </c>
      <c r="P5" t="s">
        <v>27</v>
      </c>
    </row>
    <row r="6" spans="1:16" x14ac:dyDescent="0.25">
      <c r="C6" t="s">
        <v>60</v>
      </c>
      <c r="G6" s="1">
        <v>8.3000000000000007</v>
      </c>
      <c r="H6" s="5"/>
      <c r="L6" s="6" t="s">
        <v>27</v>
      </c>
      <c r="P6" s="6">
        <f>QUOTIENT(G6*100,100) *60 +MOD(G6*100,100)</f>
        <v>510.00000000000011</v>
      </c>
    </row>
    <row r="7" spans="1:16" x14ac:dyDescent="0.25">
      <c r="A7">
        <v>1</v>
      </c>
      <c r="B7" t="s">
        <v>3</v>
      </c>
      <c r="C7" t="s">
        <v>4</v>
      </c>
      <c r="D7" s="1">
        <v>0</v>
      </c>
      <c r="E7" s="1">
        <f>D8-D7</f>
        <v>5.28</v>
      </c>
      <c r="F7" t="s">
        <v>59</v>
      </c>
      <c r="G7" s="1">
        <f>(QUOTIENT(P7,60) *100 +(MOD(P7,60)))/100</f>
        <v>9.0937006656000019</v>
      </c>
      <c r="H7">
        <v>1</v>
      </c>
      <c r="I7" s="2" t="s">
        <v>31</v>
      </c>
      <c r="J7">
        <v>1</v>
      </c>
      <c r="L7" s="6"/>
      <c r="M7" s="4">
        <v>0</v>
      </c>
      <c r="O7">
        <v>12</v>
      </c>
      <c r="P7" s="6">
        <f>E7*O7*0.621371+P6</f>
        <v>549.37006656000017</v>
      </c>
    </row>
    <row r="8" spans="1:16" x14ac:dyDescent="0.25">
      <c r="A8">
        <v>2</v>
      </c>
      <c r="B8" t="s">
        <v>4</v>
      </c>
      <c r="C8" t="s">
        <v>5</v>
      </c>
      <c r="D8" s="1">
        <v>5.28</v>
      </c>
      <c r="E8">
        <f t="shared" ref="E8:E26" si="0">D9-D8</f>
        <v>3.3099999999999996</v>
      </c>
      <c r="F8" t="s">
        <v>48</v>
      </c>
      <c r="G8" s="1">
        <f t="shared" ref="G8:G26" si="1">(QUOTIENT(P8,60) *100 +(MOD(P8,60)))/100</f>
        <v>9.3405092268000018</v>
      </c>
      <c r="H8">
        <v>1</v>
      </c>
      <c r="I8" s="2" t="s">
        <v>31</v>
      </c>
      <c r="J8">
        <v>2</v>
      </c>
      <c r="L8" s="6"/>
      <c r="M8" s="4">
        <v>0</v>
      </c>
      <c r="O8">
        <v>12</v>
      </c>
      <c r="P8" s="6">
        <f t="shared" ref="P8:P26" si="2">E8*O8*0.621371+P7</f>
        <v>574.05092268000021</v>
      </c>
    </row>
    <row r="9" spans="1:16" x14ac:dyDescent="0.25">
      <c r="A9">
        <v>3</v>
      </c>
      <c r="B9" t="s">
        <v>5</v>
      </c>
      <c r="C9" t="s">
        <v>11</v>
      </c>
      <c r="D9" s="1">
        <v>8.59</v>
      </c>
      <c r="E9">
        <f t="shared" si="0"/>
        <v>4.9600000000000009</v>
      </c>
      <c r="F9" t="s">
        <v>56</v>
      </c>
      <c r="G9" s="1">
        <f t="shared" si="1"/>
        <v>10.110349246000002</v>
      </c>
      <c r="H9">
        <v>1</v>
      </c>
      <c r="I9" s="2" t="s">
        <v>31</v>
      </c>
      <c r="J9">
        <v>3</v>
      </c>
      <c r="L9" s="6"/>
      <c r="M9" s="4">
        <v>0</v>
      </c>
      <c r="O9">
        <v>12</v>
      </c>
      <c r="P9" s="6">
        <f t="shared" si="2"/>
        <v>611.03492460000018</v>
      </c>
    </row>
    <row r="10" spans="1:16" x14ac:dyDescent="0.25">
      <c r="A10">
        <v>4</v>
      </c>
      <c r="B10" t="s">
        <v>11</v>
      </c>
      <c r="C10" t="s">
        <v>10</v>
      </c>
      <c r="D10" s="1">
        <v>13.55</v>
      </c>
      <c r="E10">
        <f t="shared" si="0"/>
        <v>2.6799999999999997</v>
      </c>
      <c r="F10" t="s">
        <v>57</v>
      </c>
      <c r="G10" s="1">
        <f t="shared" si="1"/>
        <v>10.310182159600002</v>
      </c>
      <c r="H10">
        <v>1</v>
      </c>
      <c r="I10" s="2" t="s">
        <v>31</v>
      </c>
      <c r="J10">
        <v>4</v>
      </c>
      <c r="L10" s="6"/>
      <c r="M10" s="4">
        <v>0</v>
      </c>
      <c r="O10">
        <v>12</v>
      </c>
      <c r="P10" s="6">
        <f t="shared" si="2"/>
        <v>631.01821596000013</v>
      </c>
    </row>
    <row r="11" spans="1:16" x14ac:dyDescent="0.25">
      <c r="A11">
        <v>5</v>
      </c>
      <c r="B11" t="s">
        <v>10</v>
      </c>
      <c r="C11" t="s">
        <v>12</v>
      </c>
      <c r="D11" s="1">
        <v>16.23</v>
      </c>
      <c r="E11">
        <f t="shared" si="0"/>
        <v>2.7199999999999989</v>
      </c>
      <c r="F11" t="s">
        <v>29</v>
      </c>
      <c r="G11" s="1">
        <f t="shared" si="1"/>
        <v>10.512997654000001</v>
      </c>
      <c r="H11">
        <v>2</v>
      </c>
      <c r="I11" s="2" t="s">
        <v>32</v>
      </c>
      <c r="J11">
        <v>5</v>
      </c>
      <c r="L11" s="6"/>
      <c r="M11" s="4">
        <v>0</v>
      </c>
      <c r="O11">
        <v>12</v>
      </c>
      <c r="P11" s="6">
        <f t="shared" si="2"/>
        <v>651.29976540000007</v>
      </c>
    </row>
    <row r="12" spans="1:16" x14ac:dyDescent="0.25">
      <c r="A12">
        <v>6</v>
      </c>
      <c r="B12" t="s">
        <v>12</v>
      </c>
      <c r="C12" t="s">
        <v>13</v>
      </c>
      <c r="D12" s="1">
        <v>18.95</v>
      </c>
      <c r="E12">
        <f t="shared" si="0"/>
        <v>4.1099999999999994</v>
      </c>
      <c r="F12" t="s">
        <v>40</v>
      </c>
      <c r="G12" s="1">
        <f t="shared" si="1"/>
        <v>11.219457831200002</v>
      </c>
      <c r="H12">
        <v>2</v>
      </c>
      <c r="I12" s="2" t="s">
        <v>32</v>
      </c>
      <c r="J12">
        <v>6</v>
      </c>
      <c r="L12" s="6"/>
      <c r="M12" s="4">
        <v>0</v>
      </c>
      <c r="O12">
        <v>12</v>
      </c>
      <c r="P12" s="6">
        <f t="shared" si="2"/>
        <v>681.9457831200001</v>
      </c>
    </row>
    <row r="13" spans="1:16" x14ac:dyDescent="0.25">
      <c r="A13">
        <v>7</v>
      </c>
      <c r="B13" t="s">
        <v>13</v>
      </c>
      <c r="C13" t="s">
        <v>14</v>
      </c>
      <c r="D13" s="1">
        <v>23.06</v>
      </c>
      <c r="E13">
        <f t="shared" si="0"/>
        <v>6.07</v>
      </c>
      <c r="F13" t="s">
        <v>29</v>
      </c>
      <c r="G13" s="1">
        <f t="shared" si="1"/>
        <v>12.072064467600001</v>
      </c>
      <c r="H13">
        <v>3</v>
      </c>
      <c r="I13" s="2" t="s">
        <v>33</v>
      </c>
      <c r="J13">
        <v>7</v>
      </c>
      <c r="L13" s="6"/>
      <c r="M13" s="4">
        <v>0</v>
      </c>
      <c r="O13">
        <v>12</v>
      </c>
      <c r="P13" s="6">
        <f t="shared" si="2"/>
        <v>727.20644676000006</v>
      </c>
    </row>
    <row r="14" spans="1:16" x14ac:dyDescent="0.25">
      <c r="A14">
        <v>8</v>
      </c>
      <c r="B14" t="s">
        <v>14</v>
      </c>
      <c r="C14" t="s">
        <v>15</v>
      </c>
      <c r="D14" s="1">
        <v>29.13</v>
      </c>
      <c r="E14">
        <f t="shared" si="0"/>
        <v>2.870000000000001</v>
      </c>
      <c r="F14" t="s">
        <v>43</v>
      </c>
      <c r="G14" s="1">
        <f t="shared" si="1"/>
        <v>12.286064639999999</v>
      </c>
      <c r="H14">
        <v>3</v>
      </c>
      <c r="I14" s="2" t="s">
        <v>33</v>
      </c>
      <c r="J14">
        <v>8</v>
      </c>
      <c r="L14" s="6"/>
      <c r="M14" s="4">
        <v>0</v>
      </c>
      <c r="O14">
        <v>12</v>
      </c>
      <c r="P14" s="6">
        <f t="shared" si="2"/>
        <v>748.60646400000007</v>
      </c>
    </row>
    <row r="15" spans="1:16" x14ac:dyDescent="0.25">
      <c r="A15">
        <v>9</v>
      </c>
      <c r="B15" t="s">
        <v>15</v>
      </c>
      <c r="C15" t="s">
        <v>16</v>
      </c>
      <c r="D15" s="1">
        <v>32</v>
      </c>
      <c r="E15">
        <f>D16-D15</f>
        <v>3.3599999999999994</v>
      </c>
      <c r="F15" t="s">
        <v>44</v>
      </c>
      <c r="G15" s="1">
        <f t="shared" si="1"/>
        <v>12.536601427200001</v>
      </c>
      <c r="H15">
        <v>3</v>
      </c>
      <c r="I15" s="2" t="s">
        <v>33</v>
      </c>
      <c r="J15">
        <v>9</v>
      </c>
      <c r="L15" s="6"/>
      <c r="M15" s="4">
        <v>0</v>
      </c>
      <c r="O15">
        <v>12</v>
      </c>
      <c r="P15" s="6">
        <f t="shared" si="2"/>
        <v>773.66014272000007</v>
      </c>
    </row>
    <row r="16" spans="1:16" x14ac:dyDescent="0.25">
      <c r="A16">
        <v>10</v>
      </c>
      <c r="B16" t="s">
        <v>16</v>
      </c>
      <c r="C16" t="s">
        <v>52</v>
      </c>
      <c r="D16" s="1">
        <v>35.36</v>
      </c>
      <c r="E16" s="1">
        <f>D17-D16</f>
        <v>3.3400000000000034</v>
      </c>
      <c r="F16" t="s">
        <v>41</v>
      </c>
      <c r="G16" s="1">
        <f t="shared" si="1"/>
        <v>13.185646924000002</v>
      </c>
      <c r="H16">
        <v>4</v>
      </c>
      <c r="I16" s="2" t="s">
        <v>34</v>
      </c>
      <c r="J16">
        <v>10</v>
      </c>
      <c r="L16" s="6"/>
      <c r="M16" s="4">
        <v>0</v>
      </c>
      <c r="O16">
        <v>12</v>
      </c>
      <c r="P16" s="6">
        <f t="shared" si="2"/>
        <v>798.56469240000013</v>
      </c>
    </row>
    <row r="17" spans="1:16" x14ac:dyDescent="0.25">
      <c r="A17">
        <v>11</v>
      </c>
      <c r="B17" t="s">
        <v>52</v>
      </c>
      <c r="C17" t="s">
        <v>17</v>
      </c>
      <c r="D17" s="1">
        <v>38.700000000000003</v>
      </c>
      <c r="E17" s="1">
        <f>D18-D17</f>
        <v>4.3399999999999963</v>
      </c>
      <c r="F17" t="s">
        <v>41</v>
      </c>
      <c r="G17" s="1">
        <f t="shared" si="1"/>
        <v>13.5092569408</v>
      </c>
      <c r="H17">
        <v>4</v>
      </c>
      <c r="I17" s="2" t="s">
        <v>34</v>
      </c>
      <c r="J17">
        <v>11</v>
      </c>
      <c r="L17" s="6"/>
      <c r="M17" s="4">
        <v>0</v>
      </c>
      <c r="O17">
        <v>12</v>
      </c>
      <c r="P17" s="6">
        <f t="shared" si="2"/>
        <v>830.92569408000008</v>
      </c>
    </row>
    <row r="18" spans="1:16" x14ac:dyDescent="0.25">
      <c r="A18">
        <v>12</v>
      </c>
      <c r="B18" t="s">
        <v>17</v>
      </c>
      <c r="C18" t="s">
        <v>18</v>
      </c>
      <c r="D18" s="1">
        <v>43.04</v>
      </c>
      <c r="E18">
        <f t="shared" si="0"/>
        <v>4.230000000000004</v>
      </c>
      <c r="F18" t="s">
        <v>42</v>
      </c>
      <c r="G18" s="1">
        <f t="shared" si="1"/>
        <v>14.224664860400001</v>
      </c>
      <c r="H18">
        <v>4</v>
      </c>
      <c r="I18" s="2" t="s">
        <v>34</v>
      </c>
      <c r="J18">
        <v>12</v>
      </c>
      <c r="L18" s="6"/>
      <c r="M18" s="4">
        <v>0</v>
      </c>
      <c r="O18">
        <v>12</v>
      </c>
      <c r="P18" s="6">
        <f t="shared" si="2"/>
        <v>862.46648604000006</v>
      </c>
    </row>
    <row r="19" spans="1:16" x14ac:dyDescent="0.25">
      <c r="A19">
        <v>13</v>
      </c>
      <c r="B19" t="s">
        <v>18</v>
      </c>
      <c r="C19" t="s">
        <v>19</v>
      </c>
      <c r="D19" s="1">
        <v>47.27</v>
      </c>
      <c r="E19">
        <f t="shared" si="0"/>
        <v>3.0999999999999943</v>
      </c>
      <c r="F19" t="s">
        <v>43</v>
      </c>
      <c r="G19" s="1">
        <f t="shared" si="1"/>
        <v>14.455814872400001</v>
      </c>
      <c r="H19">
        <v>4</v>
      </c>
      <c r="I19" s="2" t="s">
        <v>34</v>
      </c>
      <c r="J19">
        <v>13</v>
      </c>
      <c r="L19" s="6"/>
      <c r="M19" s="4">
        <v>0</v>
      </c>
      <c r="O19">
        <v>12</v>
      </c>
      <c r="P19" s="6">
        <f t="shared" si="2"/>
        <v>885.58148724</v>
      </c>
    </row>
    <row r="20" spans="1:16" x14ac:dyDescent="0.25">
      <c r="A20">
        <v>14</v>
      </c>
      <c r="B20" t="s">
        <v>19</v>
      </c>
      <c r="C20" t="s">
        <v>20</v>
      </c>
      <c r="D20" s="1">
        <v>50.37</v>
      </c>
      <c r="E20">
        <f t="shared" si="0"/>
        <v>5.3300000000000054</v>
      </c>
      <c r="F20" t="s">
        <v>44</v>
      </c>
      <c r="G20" s="1">
        <f t="shared" si="1"/>
        <v>15.253243763999999</v>
      </c>
      <c r="H20">
        <v>5</v>
      </c>
      <c r="I20" s="2" t="s">
        <v>35</v>
      </c>
      <c r="J20">
        <v>14</v>
      </c>
      <c r="L20" s="6"/>
      <c r="M20" s="4">
        <v>0</v>
      </c>
      <c r="O20">
        <v>12</v>
      </c>
      <c r="P20" s="6">
        <f t="shared" si="2"/>
        <v>925.32437640000001</v>
      </c>
    </row>
    <row r="21" spans="1:16" x14ac:dyDescent="0.25">
      <c r="A21">
        <v>15</v>
      </c>
      <c r="B21" t="s">
        <v>20</v>
      </c>
      <c r="C21" t="s">
        <v>21</v>
      </c>
      <c r="D21" s="1">
        <v>55.7</v>
      </c>
      <c r="E21">
        <f t="shared" si="0"/>
        <v>2.7899999999999991</v>
      </c>
      <c r="F21" t="s">
        <v>41</v>
      </c>
      <c r="G21" s="1">
        <f t="shared" si="1"/>
        <v>15.4612787748</v>
      </c>
      <c r="H21">
        <v>5</v>
      </c>
      <c r="I21" s="2" t="s">
        <v>35</v>
      </c>
      <c r="J21">
        <v>15</v>
      </c>
      <c r="L21" s="6"/>
      <c r="M21" s="4">
        <v>0</v>
      </c>
      <c r="O21">
        <v>12</v>
      </c>
      <c r="P21" s="6">
        <f t="shared" si="2"/>
        <v>946.12787748000005</v>
      </c>
    </row>
    <row r="22" spans="1:16" x14ac:dyDescent="0.25">
      <c r="A22">
        <v>16</v>
      </c>
      <c r="B22" t="s">
        <v>21</v>
      </c>
      <c r="C22" t="s">
        <v>22</v>
      </c>
      <c r="D22" s="1">
        <v>58.49</v>
      </c>
      <c r="E22">
        <f t="shared" si="0"/>
        <v>4.9199999999999946</v>
      </c>
      <c r="F22" t="s">
        <v>55</v>
      </c>
      <c r="G22" s="1">
        <f t="shared" si="1"/>
        <v>16.228136213199999</v>
      </c>
      <c r="H22">
        <v>6</v>
      </c>
      <c r="I22" s="2" t="s">
        <v>36</v>
      </c>
      <c r="J22">
        <v>16</v>
      </c>
      <c r="L22" s="6"/>
      <c r="M22" s="4">
        <v>0</v>
      </c>
      <c r="O22">
        <v>12</v>
      </c>
      <c r="P22" s="6">
        <f t="shared" si="2"/>
        <v>982.81362132000004</v>
      </c>
    </row>
    <row r="23" spans="1:16" x14ac:dyDescent="0.25">
      <c r="A23">
        <v>17</v>
      </c>
      <c r="B23" t="s">
        <v>22</v>
      </c>
      <c r="C23" t="s">
        <v>23</v>
      </c>
      <c r="D23" s="1">
        <v>63.41</v>
      </c>
      <c r="E23">
        <f t="shared" si="0"/>
        <v>5.1800000000000068</v>
      </c>
      <c r="F23" t="s">
        <v>49</v>
      </c>
      <c r="G23" s="1">
        <f t="shared" si="1"/>
        <v>17.014380426800003</v>
      </c>
      <c r="H23">
        <v>6</v>
      </c>
      <c r="I23" s="2" t="s">
        <v>36</v>
      </c>
      <c r="J23">
        <v>17</v>
      </c>
      <c r="L23" s="6"/>
      <c r="M23" s="4">
        <v>0</v>
      </c>
      <c r="O23">
        <v>12</v>
      </c>
      <c r="P23" s="6">
        <f t="shared" si="2"/>
        <v>1021.4380426800001</v>
      </c>
    </row>
    <row r="24" spans="1:16" x14ac:dyDescent="0.25">
      <c r="A24">
        <v>18</v>
      </c>
      <c r="B24" t="s">
        <v>23</v>
      </c>
      <c r="C24" t="s">
        <v>24</v>
      </c>
      <c r="D24" s="1">
        <v>68.59</v>
      </c>
      <c r="E24">
        <f t="shared" si="0"/>
        <v>4.6700000000000017</v>
      </c>
      <c r="F24" t="s">
        <v>54</v>
      </c>
      <c r="G24" s="1">
        <f t="shared" si="1"/>
        <v>17.3625967352</v>
      </c>
      <c r="H24">
        <v>7</v>
      </c>
      <c r="I24" s="2" t="s">
        <v>37</v>
      </c>
      <c r="J24">
        <v>18</v>
      </c>
      <c r="L24" s="6"/>
      <c r="M24" s="4">
        <v>0</v>
      </c>
      <c r="O24">
        <v>12</v>
      </c>
      <c r="P24" s="6">
        <f t="shared" si="2"/>
        <v>1056.25967352</v>
      </c>
    </row>
    <row r="25" spans="1:16" x14ac:dyDescent="0.25">
      <c r="A25">
        <v>19</v>
      </c>
      <c r="B25" t="s">
        <v>24</v>
      </c>
      <c r="C25" t="s">
        <v>25</v>
      </c>
      <c r="D25" s="1">
        <v>73.260000000000005</v>
      </c>
      <c r="E25">
        <f t="shared" si="0"/>
        <v>4.0799999999999983</v>
      </c>
      <c r="F25" t="s">
        <v>53</v>
      </c>
      <c r="G25" s="1">
        <f t="shared" si="1"/>
        <v>18.066819976800002</v>
      </c>
      <c r="H25">
        <v>7</v>
      </c>
      <c r="I25" s="2" t="s">
        <v>37</v>
      </c>
      <c r="J25">
        <v>19</v>
      </c>
      <c r="L25" s="6"/>
      <c r="M25" s="4">
        <v>0</v>
      </c>
      <c r="O25">
        <v>12</v>
      </c>
      <c r="P25" s="6">
        <f t="shared" si="2"/>
        <v>1086.68199768</v>
      </c>
    </row>
    <row r="26" spans="1:16" x14ac:dyDescent="0.25">
      <c r="A26">
        <v>20</v>
      </c>
      <c r="B26" t="s">
        <v>25</v>
      </c>
      <c r="C26" t="s">
        <v>26</v>
      </c>
      <c r="D26" s="1">
        <v>77.34</v>
      </c>
      <c r="E26">
        <f t="shared" si="0"/>
        <v>3.6400000000000006</v>
      </c>
      <c r="F26" t="s">
        <v>41</v>
      </c>
      <c r="G26" s="1">
        <f t="shared" si="1"/>
        <v>18.338234829600001</v>
      </c>
      <c r="H26">
        <v>7</v>
      </c>
      <c r="I26" s="2" t="s">
        <v>37</v>
      </c>
      <c r="J26">
        <v>20</v>
      </c>
      <c r="L26" s="6"/>
      <c r="M26" s="4">
        <v>0</v>
      </c>
      <c r="O26">
        <v>12</v>
      </c>
      <c r="P26" s="6">
        <f t="shared" si="2"/>
        <v>1113.8234829600001</v>
      </c>
    </row>
    <row r="27" spans="1:16" x14ac:dyDescent="0.25">
      <c r="A27" t="s">
        <v>27</v>
      </c>
      <c r="B27" t="s">
        <v>3</v>
      </c>
      <c r="D27" s="1">
        <v>80.98</v>
      </c>
      <c r="E27" t="s">
        <v>27</v>
      </c>
      <c r="F27" t="s">
        <v>27</v>
      </c>
      <c r="G27" s="1"/>
      <c r="L27" t="s">
        <v>50</v>
      </c>
      <c r="M27" s="4">
        <f>SUM(M7:M26)</f>
        <v>0</v>
      </c>
    </row>
    <row r="28" spans="1:16" x14ac:dyDescent="0.25">
      <c r="L28" t="s">
        <v>67</v>
      </c>
      <c r="M28"/>
      <c r="N28" s="4">
        <v>0</v>
      </c>
    </row>
    <row r="29" spans="1:16" x14ac:dyDescent="0.25">
      <c r="L29" t="s">
        <v>68</v>
      </c>
      <c r="M29"/>
      <c r="N29" s="4">
        <v>0</v>
      </c>
    </row>
    <row r="30" spans="1:16" x14ac:dyDescent="0.25">
      <c r="L30" t="s">
        <v>69</v>
      </c>
      <c r="M30"/>
      <c r="N30" s="4">
        <f>(N29-N28)</f>
        <v>0</v>
      </c>
    </row>
  </sheetData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4000000}"/>
    <hyperlink ref="I12" r:id="rId5" xr:uid="{00000000-0004-0000-0000-000005000000}"/>
    <hyperlink ref="I13" r:id="rId6" xr:uid="{00000000-0004-0000-0000-000008000000}"/>
    <hyperlink ref="I14" r:id="rId7" xr:uid="{00000000-0004-0000-0000-000009000000}"/>
    <hyperlink ref="I15" r:id="rId8" xr:uid="{00000000-0004-0000-0000-00000A000000}"/>
    <hyperlink ref="I16" r:id="rId9" xr:uid="{00000000-0004-0000-0000-00000B000000}"/>
    <hyperlink ref="I18" r:id="rId10" xr:uid="{00000000-0004-0000-0000-00000C000000}"/>
    <hyperlink ref="I19" r:id="rId11" xr:uid="{00000000-0004-0000-0000-00000D000000}"/>
    <hyperlink ref="I20" r:id="rId12" xr:uid="{00000000-0004-0000-0000-000010000000}"/>
    <hyperlink ref="I21" r:id="rId13" xr:uid="{00000000-0004-0000-0000-000011000000}"/>
    <hyperlink ref="I22" r:id="rId14" xr:uid="{00000000-0004-0000-0000-000012000000}"/>
    <hyperlink ref="I23" r:id="rId15" xr:uid="{00000000-0004-0000-0000-000013000000}"/>
    <hyperlink ref="I24" r:id="rId16" xr:uid="{00000000-0004-0000-0000-000014000000}"/>
    <hyperlink ref="I25" r:id="rId17" xr:uid="{00000000-0004-0000-0000-000015000000}"/>
    <hyperlink ref="I26" r:id="rId18" xr:uid="{00000000-0004-0000-0000-000016000000}"/>
    <hyperlink ref="I13" r:id="rId19" display="https://www.telfordt5050miletrail.org.uk/stage-2" xr:uid="{00000000-0004-0000-0000-000007000000}"/>
    <hyperlink ref="I14" r:id="rId20" display="https://www.telfordt5050miletrail.org.uk/stage-2" xr:uid="{00000000-0004-0000-0000-000006000000}"/>
    <hyperlink ref="I21" r:id="rId21" display="https://www.telfordt5050miletrail.org.uk/stage-4" xr:uid="{00000000-0004-0000-0000-00000F000000}"/>
    <hyperlink ref="I20" r:id="rId22" display="https://www.telfordt5050miletrail.org.uk/stage-4" xr:uid="{00000000-0004-0000-0000-00000E000000}"/>
    <hyperlink ref="I17" r:id="rId23" xr:uid="{4A37666E-BC63-4836-8D03-C2EF7D0298CA}"/>
    <hyperlink ref="I7" r:id="rId24" xr:uid="{FED270AA-114F-4690-843C-FA4F8A1343DC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Wrighton</dc:creator>
  <cp:lastModifiedBy>njwrighton</cp:lastModifiedBy>
  <cp:lastPrinted>2018-10-10T08:24:41Z</cp:lastPrinted>
  <dcterms:created xsi:type="dcterms:W3CDTF">2018-05-31T14:42:51Z</dcterms:created>
  <dcterms:modified xsi:type="dcterms:W3CDTF">2020-07-02T15:03:00Z</dcterms:modified>
</cp:coreProperties>
</file>